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brecrmcornwall.sharepoint.com/Shared Documents/2. Sales/2.3 Sales/03-Price Lists/"/>
    </mc:Choice>
  </mc:AlternateContent>
  <xr:revisionPtr revIDLastSave="0" documentId="8_{1895F3AC-53BB-4A3E-ACB9-CBE5C0D8C3E4}" xr6:coauthVersionLast="47" xr6:coauthVersionMax="47" xr10:uidLastSave="{00000000-0000-0000-0000-000000000000}"/>
  <bookViews>
    <workbookView xWindow="-120" yWindow="-120" windowWidth="29040" windowHeight="15840" xr2:uid="{59F4CB82-08C0-4937-94A4-5D90D28B37D5}"/>
  </bookViews>
  <sheets>
    <sheet name="Time savings detail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" l="1"/>
  <c r="C19" i="1"/>
  <c r="E4" i="1"/>
  <c r="E11" i="1"/>
  <c r="E8" i="1"/>
  <c r="C35" i="1"/>
  <c r="D35" i="1"/>
  <c r="E33" i="1"/>
  <c r="E32" i="1"/>
  <c r="E31" i="1"/>
  <c r="E30" i="1"/>
  <c r="E29" i="1"/>
  <c r="E28" i="1"/>
  <c r="E27" i="1"/>
  <c r="E26" i="1"/>
  <c r="D17" i="1"/>
  <c r="C17" i="1"/>
  <c r="E5" i="1"/>
  <c r="E6" i="1"/>
  <c r="E7" i="1"/>
  <c r="E9" i="1"/>
  <c r="E10" i="1"/>
  <c r="E12" i="1"/>
  <c r="E13" i="1"/>
  <c r="E14" i="1"/>
  <c r="E15" i="1"/>
  <c r="C38" i="1" l="1"/>
  <c r="C39" i="1" s="1"/>
  <c r="C40" i="1" s="1"/>
  <c r="E35" i="1"/>
  <c r="F35" i="1" s="1"/>
  <c r="D20" i="1"/>
  <c r="D21" i="1" s="1"/>
  <c r="D38" i="1"/>
  <c r="D39" i="1" s="1"/>
  <c r="C20" i="1"/>
  <c r="C21" i="1" s="1"/>
  <c r="E17" i="1"/>
  <c r="F17" i="1" s="1"/>
  <c r="D42" i="1" l="1"/>
  <c r="E38" i="1"/>
  <c r="C22" i="1"/>
  <c r="L24" i="1" s="1"/>
  <c r="C42" i="1"/>
  <c r="D40" i="1"/>
  <c r="D22" i="1"/>
  <c r="E20" i="1"/>
  <c r="E21" i="1" s="1"/>
  <c r="E39" i="1"/>
  <c r="L25" i="1" l="1"/>
  <c r="L26" i="1" s="1"/>
  <c r="E40" i="1"/>
  <c r="E42" i="1"/>
  <c r="F42" i="1" s="1"/>
  <c r="E22" i="1"/>
</calcChain>
</file>

<file path=xl/sharedStrings.xml><?xml version="1.0" encoding="utf-8"?>
<sst xmlns="http://schemas.openxmlformats.org/spreadsheetml/2006/main" count="56" uniqueCount="42">
  <si>
    <t>Time savings using Specialist Onboarding Software</t>
  </si>
  <si>
    <r>
      <rPr>
        <b/>
        <sz val="11"/>
        <color theme="1"/>
        <rFont val="Calibri"/>
        <family val="2"/>
        <scheme val="minor"/>
      </rPr>
      <t>Without</t>
    </r>
    <r>
      <rPr>
        <sz val="11"/>
        <color theme="1"/>
        <rFont val="Calibri"/>
        <family val="2"/>
        <scheme val="minor"/>
      </rPr>
      <t xml:space="preserve"> Onboarding Software</t>
    </r>
  </si>
  <si>
    <r>
      <rPr>
        <b/>
        <sz val="11"/>
        <color theme="1"/>
        <rFont val="Calibri"/>
        <family val="2"/>
        <scheme val="minor"/>
      </rPr>
      <t>With</t>
    </r>
    <r>
      <rPr>
        <sz val="11"/>
        <color theme="1"/>
        <rFont val="Calibri"/>
        <family val="2"/>
        <scheme val="minor"/>
      </rPr>
      <t xml:space="preserve"> Onboarding Software</t>
    </r>
  </si>
  <si>
    <t>Mins Saved</t>
  </si>
  <si>
    <t>% saved</t>
  </si>
  <si>
    <t>To Onboard ONE Business Client</t>
  </si>
  <si>
    <t>Minutes Taken</t>
  </si>
  <si>
    <t>Generating Proposal and sending for esign</t>
  </si>
  <si>
    <t>Generating Engagement letter and sending for esign</t>
  </si>
  <si>
    <t>Entering data from companies house</t>
  </si>
  <si>
    <t>Chasing client for missing information</t>
  </si>
  <si>
    <t>Carrying out KYC due diligence and risk assessment</t>
  </si>
  <si>
    <t>Running AML checks</t>
  </si>
  <si>
    <t>Chasing and alerting staff (e.g. AML referral to MLRO)</t>
  </si>
  <si>
    <t>Collating files, risks, AML, LOE - archiving for audit purposes</t>
  </si>
  <si>
    <t xml:space="preserve">Creating new client in Practice Management </t>
  </si>
  <si>
    <t>Sending professional clearance letter</t>
  </si>
  <si>
    <t>Enter the number of new clients taken on last year</t>
  </si>
  <si>
    <t>Sending client a satisfaction survey &amp; record results</t>
  </si>
  <si>
    <t>Businesses</t>
  </si>
  <si>
    <t>Adding client to various marketing lists</t>
  </si>
  <si>
    <t>Personal Tax</t>
  </si>
  <si>
    <t>TOTAL Minutes per business client</t>
  </si>
  <si>
    <t>Total New Business Client Last Year</t>
  </si>
  <si>
    <t>Total Minutes</t>
  </si>
  <si>
    <t>Mins</t>
  </si>
  <si>
    <t>Total Hours</t>
  </si>
  <si>
    <t>Hrs</t>
  </si>
  <si>
    <t>Total Days</t>
  </si>
  <si>
    <t>Days</t>
  </si>
  <si>
    <t>Without Onboarding Software</t>
  </si>
  <si>
    <t>With Onboarding Software</t>
  </si>
  <si>
    <t>Savings</t>
  </si>
  <si>
    <t>Total Days Taken Without Effective Onboarding Sytems</t>
  </si>
  <si>
    <t>To Onboard ONE Personal Client</t>
  </si>
  <si>
    <t>Total Days Taken With an Effective Onboarding System</t>
  </si>
  <si>
    <t>Total Potential Time Saved</t>
  </si>
  <si>
    <t>Chasing and alerting staff</t>
  </si>
  <si>
    <t>TOTAL Minutes per Personal client</t>
  </si>
  <si>
    <t>Total New Personal Clients Last Year</t>
  </si>
  <si>
    <t>Total Hours Saved Per Annum (All Clients)</t>
  </si>
  <si>
    <t>NB: Edit the orange cells if you know your own firm's quantities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</si>
</sst>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9" fontId="0" fillId="0" borderId="0" xfId="1" applyFont="1" applyBorder="1"/>
    <xf numFmtId="0" fontId="2" fillId="3" borderId="1" xfId="0" applyFont="1" applyFill="1" applyBorder="1"/>
    <xf numFmtId="0" fontId="0" fillId="0" borderId="3" xfId="0" applyBorder="1"/>
    <xf numFmtId="0" fontId="0" fillId="0" borderId="4" xfId="0" applyBorder="1"/>
    <xf numFmtId="0" fontId="0" fillId="3" borderId="5" xfId="0" applyFill="1" applyBorder="1" applyAlignment="1">
      <alignment horizontal="right"/>
    </xf>
    <xf numFmtId="1" fontId="0" fillId="3" borderId="0" xfId="0" applyNumberFormat="1" applyFill="1"/>
    <xf numFmtId="9" fontId="0" fillId="3" borderId="5" xfId="1" applyFont="1" applyFill="1" applyBorder="1" applyAlignment="1">
      <alignment horizontal="right"/>
    </xf>
    <xf numFmtId="0" fontId="0" fillId="3" borderId="7" xfId="0" applyFill="1" applyBorder="1" applyAlignment="1">
      <alignment horizontal="right"/>
    </xf>
    <xf numFmtId="0" fontId="0" fillId="2" borderId="3" xfId="0" applyFill="1" applyBorder="1" applyAlignment="1">
      <alignment horizontal="right" wrapText="1"/>
    </xf>
    <xf numFmtId="0" fontId="0" fillId="2" borderId="4" xfId="0" applyFill="1" applyBorder="1" applyAlignment="1">
      <alignment wrapText="1"/>
    </xf>
    <xf numFmtId="0" fontId="0" fillId="0" borderId="5" xfId="0" applyBorder="1"/>
    <xf numFmtId="0" fontId="0" fillId="3" borderId="0" xfId="0" applyFill="1"/>
    <xf numFmtId="0" fontId="0" fillId="3" borderId="5" xfId="0" applyFill="1" applyBorder="1"/>
    <xf numFmtId="9" fontId="0" fillId="3" borderId="8" xfId="1" applyFont="1" applyFill="1" applyBorder="1"/>
    <xf numFmtId="0" fontId="0" fillId="0" borderId="0" xfId="0" applyAlignment="1">
      <alignment horizontal="right" wrapText="1"/>
    </xf>
    <xf numFmtId="0" fontId="0" fillId="0" borderId="5" xfId="0" applyBorder="1" applyAlignment="1">
      <alignment wrapText="1"/>
    </xf>
    <xf numFmtId="0" fontId="0" fillId="0" borderId="9" xfId="0" applyBorder="1" applyAlignment="1">
      <alignment wrapText="1"/>
    </xf>
    <xf numFmtId="0" fontId="2" fillId="0" borderId="10" xfId="0" applyFont="1" applyBorder="1" applyAlignment="1">
      <alignment wrapText="1"/>
    </xf>
    <xf numFmtId="0" fontId="0" fillId="0" borderId="10" xfId="0" applyBorder="1"/>
    <xf numFmtId="0" fontId="0" fillId="0" borderId="11" xfId="0" applyBorder="1"/>
    <xf numFmtId="0" fontId="0" fillId="2" borderId="8" xfId="0" applyFill="1" applyBorder="1" applyAlignment="1">
      <alignment horizontal="left"/>
    </xf>
    <xf numFmtId="0" fontId="2" fillId="0" borderId="9" xfId="0" applyFont="1" applyBorder="1"/>
    <xf numFmtId="0" fontId="2" fillId="0" borderId="10" xfId="0" applyFont="1" applyBorder="1"/>
    <xf numFmtId="0" fontId="2" fillId="0" borderId="2" xfId="0" applyFont="1" applyBorder="1"/>
    <xf numFmtId="0" fontId="3" fillId="0" borderId="0" xfId="0" applyFont="1" applyAlignment="1">
      <alignment vertical="center"/>
    </xf>
    <xf numFmtId="0" fontId="4" fillId="3" borderId="0" xfId="0" applyFont="1" applyFill="1"/>
    <xf numFmtId="0" fontId="5" fillId="3" borderId="1" xfId="0" applyFont="1" applyFill="1" applyBorder="1"/>
    <xf numFmtId="1" fontId="2" fillId="3" borderId="1" xfId="0" applyNumberFormat="1" applyFont="1" applyFill="1" applyBorder="1"/>
    <xf numFmtId="1" fontId="5" fillId="3" borderId="1" xfId="0" applyNumberFormat="1" applyFont="1" applyFill="1" applyBorder="1"/>
    <xf numFmtId="9" fontId="2" fillId="3" borderId="8" xfId="1" applyFont="1" applyFill="1" applyBorder="1"/>
    <xf numFmtId="1" fontId="4" fillId="3" borderId="0" xfId="0" applyNumberFormat="1" applyFont="1" applyFill="1"/>
    <xf numFmtId="1" fontId="0" fillId="3" borderId="6" xfId="0" applyNumberFormat="1" applyFill="1" applyBorder="1"/>
    <xf numFmtId="1" fontId="4" fillId="3" borderId="6" xfId="0" applyNumberFormat="1" applyFont="1" applyFill="1" applyBorder="1"/>
    <xf numFmtId="1" fontId="0" fillId="0" borderId="0" xfId="0" applyNumberFormat="1"/>
    <xf numFmtId="0" fontId="0" fillId="4" borderId="0" xfId="0" applyFill="1" applyProtection="1">
      <protection locked="0"/>
    </xf>
    <xf numFmtId="0" fontId="0" fillId="4" borderId="2" xfId="0" applyFill="1" applyBorder="1" applyProtection="1">
      <protection locked="0"/>
    </xf>
    <xf numFmtId="0" fontId="0" fillId="3" borderId="0" xfId="0" applyFill="1" applyProtection="1">
      <protection locked="0"/>
    </xf>
    <xf numFmtId="0" fontId="6" fillId="0" borderId="0" xfId="0" applyFont="1"/>
    <xf numFmtId="0" fontId="0" fillId="5" borderId="0" xfId="0" applyFill="1" applyProtection="1">
      <protection locked="0"/>
    </xf>
    <xf numFmtId="0" fontId="0" fillId="0" borderId="11" xfId="0" applyBorder="1" applyProtection="1">
      <protection locked="0"/>
    </xf>
    <xf numFmtId="0" fontId="2" fillId="0" borderId="0" xfId="0" applyFont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552449</xdr:colOff>
      <xdr:row>1</xdr:row>
      <xdr:rowOff>0</xdr:rowOff>
    </xdr:from>
    <xdr:to>
      <xdr:col>12</xdr:col>
      <xdr:colOff>95249</xdr:colOff>
      <xdr:row>11</xdr:row>
      <xdr:rowOff>38100</xdr:rowOff>
    </xdr:to>
    <xdr:sp macro="" textlink="">
      <xdr:nvSpPr>
        <xdr:cNvPr id="129" name="TextBox 1">
          <a:extLst>
            <a:ext uri="{FF2B5EF4-FFF2-40B4-BE49-F238E27FC236}">
              <a16:creationId xmlns:a16="http://schemas.microsoft.com/office/drawing/2014/main" id="{EC6FD0EA-6A00-12EE-DCE2-9586F88D8A0E}"/>
            </a:ext>
          </a:extLst>
        </xdr:cNvPr>
        <xdr:cNvSpPr txBox="1"/>
      </xdr:nvSpPr>
      <xdr:spPr>
        <a:xfrm>
          <a:off x="9305924" y="342900"/>
          <a:ext cx="4029075" cy="2133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aseline="0"/>
            <a:t>Without effective systems and processes in place, it can take up to 3 hours effort to onboard a new business and up to 1 hour to onboard a new personal tax client. </a:t>
          </a:r>
        </a:p>
        <a:p>
          <a:endParaRPr lang="en-GB" sz="1400" baseline="0"/>
        </a:p>
        <a:p>
          <a:r>
            <a:rPr lang="en-GB" sz="1400" baseline="0"/>
            <a:t>To calcuate the time savings you can make using effective onboarding systems, enter the number of new clients you onboarded last year . </a:t>
          </a:r>
          <a:br>
            <a:rPr lang="en-GB" sz="1400" baseline="0"/>
          </a:br>
          <a:br>
            <a:rPr lang="en-GB" sz="1400" baseline="0"/>
          </a:br>
          <a:endParaRPr lang="en-GB" sz="1400"/>
        </a:p>
      </xdr:txBody>
    </xdr:sp>
    <xdr:clientData/>
  </xdr:twoCellAnchor>
  <xdr:twoCellAnchor>
    <xdr:from>
      <xdr:col>6</xdr:col>
      <xdr:colOff>600074</xdr:colOff>
      <xdr:row>27</xdr:row>
      <xdr:rowOff>76200</xdr:rowOff>
    </xdr:from>
    <xdr:to>
      <xdr:col>12</xdr:col>
      <xdr:colOff>161924</xdr:colOff>
      <xdr:row>42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FD9BB72-186E-D5CD-C4CC-258626FC5474}"/>
            </a:ext>
          </a:extLst>
        </xdr:cNvPr>
        <xdr:cNvSpPr txBox="1"/>
      </xdr:nvSpPr>
      <xdr:spPr>
        <a:xfrm>
          <a:off x="9353549" y="4857750"/>
          <a:ext cx="4048125" cy="1914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Additional Benefits of an Effective</a:t>
          </a:r>
          <a:r>
            <a:rPr lang="en-GB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Onboarding System</a:t>
          </a:r>
          <a:endParaRPr lang="en-GB" sz="11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1) Increased capacity to take-on more clients using</a:t>
          </a:r>
          <a:r>
            <a:rPr lang="en-GB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existing resources</a:t>
          </a:r>
          <a:endParaRPr lang="en-GB"/>
        </a:p>
        <a:p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2) Time freed up for more billable work or more time to spend on generating value for clients and the firm</a:t>
          </a:r>
          <a:r>
            <a:rPr lang="en-GB"/>
            <a:t> </a:t>
          </a:r>
        </a:p>
        <a:p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 One place to go for everything.  Onboarding data no longer located in disparate systems</a:t>
          </a:r>
          <a:r>
            <a:rPr lang="en-GB"/>
            <a:t> </a:t>
          </a:r>
        </a:p>
        <a:p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4) Makes lives easier for everyone in the firm</a:t>
          </a:r>
          <a:r>
            <a:rPr lang="en-GB"/>
            <a:t> </a:t>
          </a:r>
        </a:p>
        <a:p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5) Shows your new customers they have chosen a digitally astute firm.  Service is fast, </a:t>
          </a:r>
          <a:r>
            <a:rPr lang="en-GB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responsive and handled securely.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1A306-74B0-4107-84E8-700945E2286C}">
  <dimension ref="B1:L43"/>
  <sheetViews>
    <sheetView showGridLines="0" tabSelected="1" workbookViewId="0">
      <selection activeCell="B4" sqref="B4:B15"/>
    </sheetView>
  </sheetViews>
  <sheetFormatPr defaultRowHeight="15"/>
  <cols>
    <col min="1" max="1" width="1.42578125" customWidth="1"/>
    <col min="2" max="2" width="60.140625" bestFit="1" customWidth="1"/>
    <col min="3" max="3" width="22.85546875" customWidth="1"/>
    <col min="4" max="4" width="18" customWidth="1"/>
    <col min="5" max="5" width="12.140625" customWidth="1"/>
    <col min="8" max="8" width="21.5703125" customWidth="1"/>
  </cols>
  <sheetData>
    <row r="1" spans="2:12" s="27" customFormat="1" ht="27" customHeight="1">
      <c r="B1" s="27" t="s">
        <v>0</v>
      </c>
    </row>
    <row r="2" spans="2:12" s="1" customFormat="1" ht="30">
      <c r="B2" s="19"/>
      <c r="C2" s="11" t="s">
        <v>1</v>
      </c>
      <c r="D2" s="11" t="s">
        <v>2</v>
      </c>
      <c r="E2" s="11" t="s">
        <v>3</v>
      </c>
      <c r="F2" s="12" t="s">
        <v>4</v>
      </c>
    </row>
    <row r="3" spans="2:12" s="1" customFormat="1">
      <c r="B3" s="20" t="s">
        <v>5</v>
      </c>
      <c r="C3" s="17" t="s">
        <v>6</v>
      </c>
      <c r="D3" s="17"/>
      <c r="E3" s="17"/>
      <c r="F3" s="18"/>
    </row>
    <row r="4" spans="2:12">
      <c r="B4" s="21" t="s">
        <v>7</v>
      </c>
      <c r="C4" s="37">
        <v>40</v>
      </c>
      <c r="D4" s="14">
        <v>10</v>
      </c>
      <c r="E4" s="28">
        <f>C4-D4</f>
        <v>30</v>
      </c>
      <c r="F4" s="15"/>
    </row>
    <row r="5" spans="2:12">
      <c r="B5" s="21" t="s">
        <v>8</v>
      </c>
      <c r="C5" s="37">
        <v>40</v>
      </c>
      <c r="D5" s="14">
        <v>10</v>
      </c>
      <c r="E5" s="28">
        <f t="shared" ref="E5:E15" si="0">C5-D5</f>
        <v>30</v>
      </c>
      <c r="F5" s="15"/>
    </row>
    <row r="6" spans="2:12">
      <c r="B6" s="21" t="s">
        <v>9</v>
      </c>
      <c r="C6" s="37">
        <v>8</v>
      </c>
      <c r="D6" s="14">
        <v>3</v>
      </c>
      <c r="E6" s="28">
        <f t="shared" si="0"/>
        <v>5</v>
      </c>
      <c r="F6" s="15"/>
    </row>
    <row r="7" spans="2:12">
      <c r="B7" s="21" t="s">
        <v>10</v>
      </c>
      <c r="C7" s="37">
        <v>10</v>
      </c>
      <c r="D7" s="14">
        <v>0</v>
      </c>
      <c r="E7" s="28">
        <f t="shared" si="0"/>
        <v>10</v>
      </c>
      <c r="F7" s="15"/>
    </row>
    <row r="8" spans="2:12">
      <c r="B8" s="21" t="s">
        <v>11</v>
      </c>
      <c r="C8" s="37">
        <v>30</v>
      </c>
      <c r="D8" s="14">
        <v>30</v>
      </c>
      <c r="E8" s="28">
        <f t="shared" si="0"/>
        <v>0</v>
      </c>
      <c r="F8" s="15"/>
    </row>
    <row r="9" spans="2:12">
      <c r="B9" s="21" t="s">
        <v>12</v>
      </c>
      <c r="C9" s="37">
        <v>6</v>
      </c>
      <c r="D9" s="14">
        <v>2</v>
      </c>
      <c r="E9" s="28">
        <f t="shared" si="0"/>
        <v>4</v>
      </c>
      <c r="F9" s="15"/>
    </row>
    <row r="10" spans="2:12">
      <c r="B10" s="21" t="s">
        <v>13</v>
      </c>
      <c r="C10" s="37">
        <v>10</v>
      </c>
      <c r="D10" s="14">
        <v>0</v>
      </c>
      <c r="E10" s="28">
        <f t="shared" si="0"/>
        <v>10</v>
      </c>
      <c r="F10" s="15"/>
    </row>
    <row r="11" spans="2:12">
      <c r="B11" s="21" t="s">
        <v>14</v>
      </c>
      <c r="C11" s="37">
        <v>15</v>
      </c>
      <c r="D11" s="14">
        <v>0</v>
      </c>
      <c r="E11" s="28">
        <f t="shared" si="0"/>
        <v>15</v>
      </c>
      <c r="F11" s="15"/>
    </row>
    <row r="12" spans="2:12">
      <c r="B12" s="21" t="s">
        <v>15</v>
      </c>
      <c r="C12" s="37">
        <v>7</v>
      </c>
      <c r="D12" s="14">
        <v>0</v>
      </c>
      <c r="E12" s="28">
        <f t="shared" si="0"/>
        <v>7</v>
      </c>
      <c r="F12" s="15"/>
    </row>
    <row r="13" spans="2:12">
      <c r="B13" s="21" t="s">
        <v>16</v>
      </c>
      <c r="C13" s="37">
        <v>4</v>
      </c>
      <c r="D13" s="14">
        <v>1</v>
      </c>
      <c r="E13" s="28">
        <f t="shared" si="0"/>
        <v>3</v>
      </c>
      <c r="F13" s="15"/>
      <c r="H13" s="43" t="s">
        <v>17</v>
      </c>
      <c r="I13" s="43"/>
      <c r="J13" s="43"/>
      <c r="K13" s="43"/>
    </row>
    <row r="14" spans="2:12">
      <c r="B14" s="21" t="s">
        <v>18</v>
      </c>
      <c r="C14" s="37">
        <v>5</v>
      </c>
      <c r="D14" s="14">
        <v>0</v>
      </c>
      <c r="E14" s="28">
        <f t="shared" si="0"/>
        <v>5</v>
      </c>
      <c r="F14" s="15"/>
      <c r="H14" t="s">
        <v>19</v>
      </c>
      <c r="L14" s="38">
        <v>250</v>
      </c>
    </row>
    <row r="15" spans="2:12">
      <c r="B15" s="21" t="s">
        <v>20</v>
      </c>
      <c r="C15" s="37">
        <v>3</v>
      </c>
      <c r="D15" s="14">
        <v>0</v>
      </c>
      <c r="E15" s="28">
        <f t="shared" si="0"/>
        <v>3</v>
      </c>
      <c r="F15" s="15"/>
      <c r="H15" t="s">
        <v>21</v>
      </c>
      <c r="L15" s="38">
        <v>150</v>
      </c>
    </row>
    <row r="16" spans="2:12">
      <c r="B16" s="42"/>
      <c r="C16" s="41"/>
      <c r="D16" s="39"/>
      <c r="E16" s="28"/>
      <c r="F16" s="15"/>
    </row>
    <row r="17" spans="2:12">
      <c r="B17" s="26" t="s">
        <v>22</v>
      </c>
      <c r="C17" s="4">
        <f>SUM(C4:C16)</f>
        <v>178</v>
      </c>
      <c r="D17" s="4">
        <f>SUM(D4:D16)</f>
        <v>56</v>
      </c>
      <c r="E17" s="29">
        <f>SUM(E4:E16)</f>
        <v>122</v>
      </c>
      <c r="F17" s="16">
        <f>E17/C17</f>
        <v>0.6853932584269663</v>
      </c>
    </row>
    <row r="18" spans="2:12" ht="5.25" customHeight="1">
      <c r="B18" s="2"/>
      <c r="C18" s="2"/>
      <c r="D18" s="2"/>
      <c r="E18" s="2"/>
      <c r="F18" s="3"/>
    </row>
    <row r="19" spans="2:12" hidden="1">
      <c r="B19" s="24" t="s">
        <v>23</v>
      </c>
      <c r="C19" s="23">
        <f>L14</f>
        <v>250</v>
      </c>
      <c r="D19" s="5"/>
      <c r="E19" s="5"/>
      <c r="F19" s="6"/>
    </row>
    <row r="20" spans="2:12" hidden="1">
      <c r="B20" s="21" t="s">
        <v>24</v>
      </c>
      <c r="C20" s="8">
        <f>C19*C17</f>
        <v>44500</v>
      </c>
      <c r="D20" s="8">
        <f>C19*D17</f>
        <v>14000</v>
      </c>
      <c r="E20" s="33">
        <f>C19*E17</f>
        <v>30500</v>
      </c>
      <c r="F20" s="7" t="s">
        <v>25</v>
      </c>
    </row>
    <row r="21" spans="2:12" hidden="1">
      <c r="B21" s="21" t="s">
        <v>26</v>
      </c>
      <c r="C21" s="8">
        <f>C20/60</f>
        <v>741.66666666666663</v>
      </c>
      <c r="D21" s="8">
        <f>D20/60</f>
        <v>233.33333333333334</v>
      </c>
      <c r="E21" s="33">
        <f>E20/60</f>
        <v>508.33333333333331</v>
      </c>
      <c r="F21" s="9" t="s">
        <v>27</v>
      </c>
    </row>
    <row r="22" spans="2:12" hidden="1">
      <c r="B22" s="22" t="s">
        <v>28</v>
      </c>
      <c r="C22" s="34">
        <f>C21/8</f>
        <v>92.708333333333329</v>
      </c>
      <c r="D22" s="34">
        <f>D21/8</f>
        <v>29.166666666666668</v>
      </c>
      <c r="E22" s="35">
        <f>E21/8</f>
        <v>63.541666666666664</v>
      </c>
      <c r="F22" s="10" t="s">
        <v>29</v>
      </c>
    </row>
    <row r="23" spans="2:12" ht="14.25" customHeight="1"/>
    <row r="24" spans="2:12" s="1" customFormat="1" ht="30">
      <c r="B24" s="19"/>
      <c r="C24" s="11" t="s">
        <v>30</v>
      </c>
      <c r="D24" s="11" t="s">
        <v>31</v>
      </c>
      <c r="E24" s="11" t="s">
        <v>32</v>
      </c>
      <c r="F24" s="12" t="s">
        <v>4</v>
      </c>
      <c r="H24" t="s">
        <v>33</v>
      </c>
      <c r="L24" s="36">
        <f>C22+C40</f>
        <v>110.83333333333333</v>
      </c>
    </row>
    <row r="25" spans="2:12">
      <c r="B25" s="25" t="s">
        <v>34</v>
      </c>
      <c r="F25" s="13"/>
      <c r="H25" t="s">
        <v>35</v>
      </c>
      <c r="L25" s="36">
        <f>D22+D40</f>
        <v>31.666666666666668</v>
      </c>
    </row>
    <row r="26" spans="2:12">
      <c r="B26" s="21" t="s">
        <v>8</v>
      </c>
      <c r="C26" s="37">
        <v>20</v>
      </c>
      <c r="D26" s="14">
        <v>5</v>
      </c>
      <c r="E26" s="28">
        <f t="shared" ref="E26:E33" si="1">C26-D26</f>
        <v>15</v>
      </c>
      <c r="F26" s="15"/>
      <c r="H26" t="s">
        <v>36</v>
      </c>
      <c r="L26" s="36">
        <f>L24-L25</f>
        <v>79.166666666666657</v>
      </c>
    </row>
    <row r="27" spans="2:12">
      <c r="B27" s="21" t="s">
        <v>10</v>
      </c>
      <c r="C27" s="37">
        <v>10</v>
      </c>
      <c r="D27" s="14">
        <v>0</v>
      </c>
      <c r="E27" s="28">
        <f t="shared" si="1"/>
        <v>10</v>
      </c>
      <c r="F27" s="15"/>
    </row>
    <row r="28" spans="2:12">
      <c r="B28" s="21" t="s">
        <v>12</v>
      </c>
      <c r="C28" s="37">
        <v>6</v>
      </c>
      <c r="D28" s="14">
        <v>2</v>
      </c>
      <c r="E28" s="28">
        <f t="shared" si="1"/>
        <v>4</v>
      </c>
      <c r="F28" s="15"/>
    </row>
    <row r="29" spans="2:12">
      <c r="B29" s="21" t="s">
        <v>37</v>
      </c>
      <c r="C29" s="37">
        <v>5</v>
      </c>
      <c r="D29" s="14">
        <v>0</v>
      </c>
      <c r="E29" s="28">
        <f t="shared" si="1"/>
        <v>5</v>
      </c>
      <c r="F29" s="15"/>
    </row>
    <row r="30" spans="2:12">
      <c r="B30" s="21" t="s">
        <v>15</v>
      </c>
      <c r="C30" s="37">
        <v>5</v>
      </c>
      <c r="D30" s="14">
        <v>0</v>
      </c>
      <c r="E30" s="28">
        <f t="shared" si="1"/>
        <v>5</v>
      </c>
      <c r="F30" s="15"/>
    </row>
    <row r="31" spans="2:12">
      <c r="B31" s="21" t="s">
        <v>16</v>
      </c>
      <c r="C31" s="37">
        <v>4</v>
      </c>
      <c r="D31" s="14">
        <v>1</v>
      </c>
      <c r="E31" s="28">
        <f t="shared" si="1"/>
        <v>3</v>
      </c>
      <c r="F31" s="15"/>
    </row>
    <row r="32" spans="2:12">
      <c r="B32" s="21" t="s">
        <v>18</v>
      </c>
      <c r="C32" s="37">
        <v>5</v>
      </c>
      <c r="D32" s="14">
        <v>0</v>
      </c>
      <c r="E32" s="28">
        <f t="shared" si="1"/>
        <v>5</v>
      </c>
      <c r="F32" s="15"/>
    </row>
    <row r="33" spans="2:6">
      <c r="B33" s="21" t="s">
        <v>20</v>
      </c>
      <c r="C33" s="37">
        <v>3</v>
      </c>
      <c r="D33" s="14">
        <v>0</v>
      </c>
      <c r="E33" s="28">
        <f t="shared" si="1"/>
        <v>3</v>
      </c>
      <c r="F33" s="15"/>
    </row>
    <row r="34" spans="2:6">
      <c r="B34" s="42"/>
      <c r="C34" s="41"/>
      <c r="D34" s="39"/>
      <c r="E34" s="28"/>
      <c r="F34" s="15"/>
    </row>
    <row r="35" spans="2:6">
      <c r="B35" s="26" t="s">
        <v>38</v>
      </c>
      <c r="C35" s="4">
        <f t="shared" ref="C35:D35" si="2">SUM(C26:C34)</f>
        <v>58</v>
      </c>
      <c r="D35" s="4">
        <f t="shared" si="2"/>
        <v>8</v>
      </c>
      <c r="E35" s="29">
        <f>SUM(E26:E34)</f>
        <v>50</v>
      </c>
      <c r="F35" s="16">
        <f>E35/C35</f>
        <v>0.86206896551724133</v>
      </c>
    </row>
    <row r="36" spans="2:6" ht="6" customHeight="1">
      <c r="B36" s="2"/>
      <c r="C36" s="2"/>
      <c r="D36" s="2"/>
      <c r="E36" s="2"/>
      <c r="F36" s="3"/>
    </row>
    <row r="37" spans="2:6" hidden="1">
      <c r="B37" s="24" t="s">
        <v>39</v>
      </c>
      <c r="C37" s="23">
        <f>L15</f>
        <v>150</v>
      </c>
      <c r="D37" s="5"/>
      <c r="E37" s="5"/>
      <c r="F37" s="6"/>
    </row>
    <row r="38" spans="2:6" hidden="1">
      <c r="B38" s="21" t="s">
        <v>24</v>
      </c>
      <c r="C38" s="8">
        <f>C37*C35</f>
        <v>8700</v>
      </c>
      <c r="D38" s="8">
        <f>C37*D35</f>
        <v>1200</v>
      </c>
      <c r="E38" s="33">
        <f>C37*E35</f>
        <v>7500</v>
      </c>
      <c r="F38" s="7" t="s">
        <v>25</v>
      </c>
    </row>
    <row r="39" spans="2:6" hidden="1">
      <c r="B39" s="21" t="s">
        <v>26</v>
      </c>
      <c r="C39" s="8">
        <f>C38/60</f>
        <v>145</v>
      </c>
      <c r="D39" s="8">
        <f>D38/60</f>
        <v>20</v>
      </c>
      <c r="E39" s="33">
        <f>E38/60</f>
        <v>125</v>
      </c>
      <c r="F39" s="9" t="s">
        <v>27</v>
      </c>
    </row>
    <row r="40" spans="2:6" hidden="1">
      <c r="B40" s="22" t="s">
        <v>28</v>
      </c>
      <c r="C40" s="34">
        <f>C39/8</f>
        <v>18.125</v>
      </c>
      <c r="D40" s="34">
        <f>D39/8</f>
        <v>2.5</v>
      </c>
      <c r="E40" s="35">
        <f>E39/8</f>
        <v>15.625</v>
      </c>
      <c r="F40" s="10" t="s">
        <v>29</v>
      </c>
    </row>
    <row r="41" spans="2:6">
      <c r="B41" s="2"/>
      <c r="C41" s="2"/>
      <c r="D41" s="2"/>
      <c r="E41" s="2"/>
      <c r="F41" s="3"/>
    </row>
    <row r="42" spans="2:6">
      <c r="B42" s="26" t="s">
        <v>40</v>
      </c>
      <c r="C42" s="30">
        <f>C21+C39</f>
        <v>886.66666666666663</v>
      </c>
      <c r="D42" s="30">
        <f>D21+D39</f>
        <v>253.33333333333334</v>
      </c>
      <c r="E42" s="31">
        <f>E39+E21</f>
        <v>633.33333333333326</v>
      </c>
      <c r="F42" s="32">
        <f>E42/C42</f>
        <v>0.71428571428571419</v>
      </c>
    </row>
    <row r="43" spans="2:6">
      <c r="B43" s="40" t="s">
        <v>41</v>
      </c>
    </row>
  </sheetData>
  <sheetProtection selectLockedCells="1"/>
  <mergeCells count="1">
    <mergeCell ref="H13:K13"/>
  </mergeCells>
  <pageMargins left="0.7" right="0.7" top="0.75" bottom="0.75" header="0.3" footer="0.3"/>
  <pageSetup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3CE6D60AAB7146AEE5A8D7AB74279F" ma:contentTypeVersion="15" ma:contentTypeDescription="Create a new document." ma:contentTypeScope="" ma:versionID="52455b8803d6a7d18ae2546f8795dd55">
  <xsd:schema xmlns:xsd="http://www.w3.org/2001/XMLSchema" xmlns:xs="http://www.w3.org/2001/XMLSchema" xmlns:p="http://schemas.microsoft.com/office/2006/metadata/properties" xmlns:ns2="40c1f88b-c2a7-4d5d-ac2b-a3552ded0421" xmlns:ns3="189cd198-2b86-44ec-b23a-9068249e49bb" targetNamespace="http://schemas.microsoft.com/office/2006/metadata/properties" ma:root="true" ma:fieldsID="9dbc4222c7a84ee25b2c94145265f34d" ns2:_="" ns3:_="">
    <xsd:import namespace="40c1f88b-c2a7-4d5d-ac2b-a3552ded0421"/>
    <xsd:import namespace="189cd198-2b86-44ec-b23a-9068249e49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c1f88b-c2a7-4d5d-ac2b-a3552ded0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c9f5aff-07aa-4f7b-8520-250e6eb782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cd198-2b86-44ec-b23a-9068249e49b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a3292f1-2184-4123-b6e8-5e5dc29f7bd2}" ma:internalName="TaxCatchAll" ma:showField="CatchAllData" ma:web="189cd198-2b86-44ec-b23a-9068249e49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35904E-254A-4B16-BC39-4C50B6641343}"/>
</file>

<file path=customXml/itemProps2.xml><?xml version="1.0" encoding="utf-8"?>
<ds:datastoreItem xmlns:ds="http://schemas.openxmlformats.org/officeDocument/2006/customXml" ds:itemID="{505A90B1-0721-4259-937E-6D043E6830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Simon Leek</dc:creator>
  <cp:keywords/>
  <dc:description/>
  <cp:lastModifiedBy/>
  <cp:revision/>
  <dcterms:created xsi:type="dcterms:W3CDTF">2022-08-11T08:21:24Z</dcterms:created>
  <dcterms:modified xsi:type="dcterms:W3CDTF">2022-11-02T14:05:22Z</dcterms:modified>
  <cp:category/>
  <cp:contentStatus/>
</cp:coreProperties>
</file>